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>
    <definedName name="_xlnm.Print_Area" localSheetId="0">'доходы'!$A$1:$D$57</definedName>
  </definedNames>
  <calcPr fullCalcOnLoad="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<sst xmlns="http://schemas.openxmlformats.org/spreadsheetml/2006/main" count="59" uniqueCount="59">
  <si>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</si>
  <si>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</si>
  <si>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</si>
  <si>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</si>
  <si>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</si>
  <si>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</si>
  <si>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</si>
  <si>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</si>
  <si>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</si>
  <si>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</si>
  <si>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</si>
  <si>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</si>
  <si>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</si>
  <si>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</si>
  <si>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</si>
  <si>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</si>
  <si>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</si>
  <si>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</si>
  <si>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</si>
  <si>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</si>
  <si>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</si>
  <si>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</si>
  <si>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</si>
  <si>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</si>
  <si>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</si>
  <si>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</si>
  <si>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</si>
  <si>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</si>
  <si>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</si>
  <si>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</si>
  <si>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</si>
  <si>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</si>
  <si>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</si>
  <si>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</si>
  <si>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</si>
  <si>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</si>
  <si>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</si>
  <si>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</si>
  <si>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</si>
  <si>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</si>
  <si>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</si>
  <si>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</si>
  <si>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</si>
  <si>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</si>
  <si>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</si>
  <si>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</si>
  <si>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</si>
  <si>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</si>
  <si>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</si>
  <si>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</si>
  <si>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</si>
  <si>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</si>
  <si>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</si>
  <si>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</si>
  <si>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</si>
  <si>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</si>
  <si>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</si>
  <si>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</si>
  <si>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по состоянию на 01.10.2017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</si>
</sst>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/>
    </xf>
    <xf numFmtId="0" fontId="6" fillId="30" borderId="13" xfId="54" applyFont="1" applyFill="1" applyBorder="1" applyAlignment="1">
      <alignment wrapText="1"/>
      <protection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 wrapText="1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0" fontId="47" fillId="0" borderId="14" xfId="33" applyNumberFormat="1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Normal="75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31" t="s">
        <v>4</v>
      </c>
      <c r="B1" s="31"/>
      <c r="C1" s="31"/>
      <c r="D1" s="31"/>
    </row>
    <row r="2" spans="1:4" ht="20.25">
      <c r="A2" s="31" t="s">
        <v>29</v>
      </c>
      <c r="B2" s="31"/>
      <c r="C2" s="31"/>
      <c r="D2" s="31"/>
    </row>
    <row r="3" spans="1:4" ht="20.25">
      <c r="A3" s="31" t="s">
        <v>58</v>
      </c>
      <c r="B3" s="31"/>
      <c r="C3" s="31"/>
      <c r="D3" s="31"/>
    </row>
    <row r="4" ht="20.25">
      <c r="A4" s="3"/>
    </row>
    <row r="5" spans="1:4" ht="76.5" customHeight="1">
      <c r="A5" s="9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2" t="s">
        <v>21</v>
      </c>
      <c r="B6" s="21">
        <f>B7+B18</f>
        <v>51169</v>
      </c>
      <c r="C6" s="21">
        <f>C7+C18</f>
        <v>39598</v>
      </c>
      <c r="D6" s="20">
        <f>C6/B6*100</f>
        <v>77.38669897789677</v>
      </c>
    </row>
    <row r="7" spans="1:4" s="2" customFormat="1" ht="31.5">
      <c r="A7" s="6" t="s">
        <v>11</v>
      </c>
      <c r="B7" s="15">
        <f>SUM(B8:B16)</f>
        <v>9844</v>
      </c>
      <c r="C7" s="15">
        <f>SUM(C8:C17)</f>
        <v>8518</v>
      </c>
      <c r="D7" s="7">
        <f>C7/B7*100</f>
        <v>86.52986590816741</v>
      </c>
    </row>
    <row r="8" spans="1:4" ht="15.75">
      <c r="A8" s="14" t="s">
        <v>0</v>
      </c>
      <c r="B8" s="16">
        <v>740</v>
      </c>
      <c r="C8" s="16">
        <v>458</v>
      </c>
      <c r="D8" s="7">
        <f aca="true" t="shared" si="0" ref="D8:D18">C8/B8*100</f>
        <v>61.891891891891895</v>
      </c>
    </row>
    <row r="9" spans="1:4" ht="15.75">
      <c r="A9" s="8" t="s">
        <v>25</v>
      </c>
      <c r="B9" s="16">
        <v>4574</v>
      </c>
      <c r="C9" s="16">
        <v>3702</v>
      </c>
      <c r="D9" s="7">
        <f t="shared" si="0"/>
        <v>80.93572365544381</v>
      </c>
    </row>
    <row r="10" spans="1:4" ht="15.75">
      <c r="A10" s="8" t="s">
        <v>18</v>
      </c>
      <c r="B10" s="16">
        <v>171</v>
      </c>
      <c r="C10" s="16">
        <v>276</v>
      </c>
      <c r="D10" s="7">
        <f t="shared" si="0"/>
        <v>161.4035087719298</v>
      </c>
    </row>
    <row r="11" spans="1:4" ht="15.75">
      <c r="A11" s="8" t="s">
        <v>17</v>
      </c>
      <c r="B11" s="16">
        <v>2700</v>
      </c>
      <c r="C11" s="16">
        <v>2509</v>
      </c>
      <c r="D11" s="7">
        <f t="shared" si="0"/>
        <v>92.92592592592592</v>
      </c>
    </row>
    <row r="12" spans="1:4" ht="15.75">
      <c r="A12" s="8" t="s">
        <v>16</v>
      </c>
      <c r="B12" s="16">
        <v>81</v>
      </c>
      <c r="C12" s="16">
        <v>59</v>
      </c>
      <c r="D12" s="7">
        <f t="shared" si="0"/>
        <v>72.8395061728395</v>
      </c>
    </row>
    <row r="13" spans="1:4" ht="31.5">
      <c r="A13" s="8" t="s">
        <v>26</v>
      </c>
      <c r="B13" s="16">
        <v>743</v>
      </c>
      <c r="C13" s="16">
        <v>502</v>
      </c>
      <c r="D13" s="7">
        <f t="shared" si="0"/>
        <v>67.56393001345896</v>
      </c>
    </row>
    <row r="14" spans="1:4" ht="31.5">
      <c r="A14" s="8" t="s">
        <v>34</v>
      </c>
      <c r="B14" s="16"/>
      <c r="C14" s="16">
        <v>29</v>
      </c>
      <c r="D14" s="7"/>
    </row>
    <row r="15" spans="1:4" ht="15.75">
      <c r="A15" s="8" t="s">
        <v>31</v>
      </c>
      <c r="B15" s="16">
        <v>834</v>
      </c>
      <c r="C15" s="16">
        <v>947</v>
      </c>
      <c r="D15" s="7">
        <f t="shared" si="0"/>
        <v>113.54916067146283</v>
      </c>
    </row>
    <row r="16" spans="1:4" ht="15.75">
      <c r="A16" s="8" t="s">
        <v>15</v>
      </c>
      <c r="B16" s="16">
        <v>1</v>
      </c>
      <c r="C16" s="16">
        <v>36</v>
      </c>
      <c r="D16" s="7">
        <f t="shared" si="0"/>
        <v>3600</v>
      </c>
    </row>
    <row r="17" spans="1:4" ht="15.75">
      <c r="A17" s="8" t="s">
        <v>32</v>
      </c>
      <c r="B17" s="16"/>
      <c r="C17" s="16">
        <v>0</v>
      </c>
      <c r="D17" s="7"/>
    </row>
    <row r="18" spans="1:4" ht="15.75">
      <c r="A18" s="5" t="s">
        <v>1</v>
      </c>
      <c r="B18" s="16">
        <f>SUM(B20:B21)</f>
        <v>41325</v>
      </c>
      <c r="C18" s="16">
        <f>SUM(C20:C21)</f>
        <v>31080</v>
      </c>
      <c r="D18" s="7">
        <f t="shared" si="0"/>
        <v>75.2087114337568</v>
      </c>
    </row>
    <row r="19" spans="1:4" ht="31.5">
      <c r="A19" s="5" t="s">
        <v>33</v>
      </c>
      <c r="B19" s="16"/>
      <c r="C19" s="16">
        <v>0</v>
      </c>
      <c r="D19" s="7"/>
    </row>
    <row r="20" spans="1:4" ht="31.5">
      <c r="A20" s="8" t="s">
        <v>3</v>
      </c>
      <c r="B20" s="16">
        <v>-19</v>
      </c>
      <c r="C20" s="16">
        <v>-159</v>
      </c>
      <c r="D20" s="7">
        <v>0</v>
      </c>
    </row>
    <row r="21" spans="1:4" ht="31.5">
      <c r="A21" s="5" t="s">
        <v>20</v>
      </c>
      <c r="B21" s="15">
        <v>41344</v>
      </c>
      <c r="C21" s="15">
        <v>31239</v>
      </c>
      <c r="D21" s="7">
        <f>C21/B21*100</f>
        <v>75.55872678018576</v>
      </c>
    </row>
    <row r="22" spans="1:4" ht="18.75">
      <c r="A22" s="12" t="s">
        <v>22</v>
      </c>
      <c r="B22" s="19">
        <f>B23+B31+B33+B36+B41+B45+B47+B49+B52</f>
        <v>54744</v>
      </c>
      <c r="C22" s="19">
        <f>C23+C31+C33+C36+C41+C45+C47+C49+C52</f>
        <v>36729</v>
      </c>
      <c r="D22" s="20">
        <f>C22/B22*100</f>
        <v>67.09228408592722</v>
      </c>
    </row>
    <row r="23" spans="1:4" ht="15.75">
      <c r="A23" s="22" t="s">
        <v>5</v>
      </c>
      <c r="B23" s="17">
        <f>B24+B25+B26+B27+B28+B29+B30</f>
        <v>9544</v>
      </c>
      <c r="C23" s="17">
        <f>C24+C25+C26+C27+C28+C29+C30</f>
        <v>6417</v>
      </c>
      <c r="D23" s="13">
        <f>C23/B23*100</f>
        <v>67.23595976529757</v>
      </c>
    </row>
    <row r="24" spans="1:4" ht="31.5">
      <c r="A24" s="23" t="s">
        <v>36</v>
      </c>
      <c r="B24" s="17">
        <v>807</v>
      </c>
      <c r="C24" s="17">
        <v>547</v>
      </c>
      <c r="D24" s="13">
        <f>C24/B24*100</f>
        <v>67.7819083023544</v>
      </c>
    </row>
    <row r="25" spans="1:4" ht="47.25">
      <c r="A25" s="23" t="s">
        <v>37</v>
      </c>
      <c r="B25" s="17">
        <v>498</v>
      </c>
      <c r="C25" s="17">
        <v>337</v>
      </c>
      <c r="D25" s="13">
        <f aca="true" t="shared" si="1" ref="D25:D56">C25/B25*100</f>
        <v>67.67068273092369</v>
      </c>
    </row>
    <row r="26" spans="1:4" ht="47.25">
      <c r="A26" s="23" t="s">
        <v>38</v>
      </c>
      <c r="B26" s="17">
        <v>6900</v>
      </c>
      <c r="C26" s="17">
        <v>4515</v>
      </c>
      <c r="D26" s="13">
        <f t="shared" si="1"/>
        <v>65.43478260869566</v>
      </c>
    </row>
    <row r="27" spans="1:4" ht="31.5">
      <c r="A27" s="23" t="s">
        <v>39</v>
      </c>
      <c r="B27" s="17">
        <v>457</v>
      </c>
      <c r="C27" s="17">
        <v>310</v>
      </c>
      <c r="D27" s="13">
        <f t="shared" si="1"/>
        <v>67.83369803063457</v>
      </c>
    </row>
    <row r="28" spans="1:4" ht="15.75">
      <c r="A28" s="23" t="s">
        <v>40</v>
      </c>
      <c r="B28" s="24">
        <v>437</v>
      </c>
      <c r="C28" s="24">
        <v>437</v>
      </c>
      <c r="D28" s="13">
        <f t="shared" si="1"/>
        <v>100</v>
      </c>
    </row>
    <row r="29" spans="1:4" ht="15.75">
      <c r="A29" s="23" t="s">
        <v>41</v>
      </c>
      <c r="B29" s="24">
        <v>69</v>
      </c>
      <c r="C29" s="24">
        <v>0</v>
      </c>
      <c r="D29" s="13">
        <f t="shared" si="1"/>
        <v>0</v>
      </c>
    </row>
    <row r="30" spans="1:4" ht="15.75">
      <c r="A30" s="23" t="s">
        <v>42</v>
      </c>
      <c r="B30" s="24">
        <v>376</v>
      </c>
      <c r="C30" s="24">
        <v>271</v>
      </c>
      <c r="D30" s="13">
        <f t="shared" si="1"/>
        <v>72.07446808510637</v>
      </c>
    </row>
    <row r="31" spans="1:4" ht="15.75">
      <c r="A31" s="23" t="s">
        <v>6</v>
      </c>
      <c r="B31" s="25">
        <f>B32</f>
        <v>197</v>
      </c>
      <c r="C31" s="25">
        <f>C32</f>
        <v>117</v>
      </c>
      <c r="D31" s="13">
        <f t="shared" si="1"/>
        <v>59.390862944162436</v>
      </c>
    </row>
    <row r="32" spans="1:4" ht="15.75">
      <c r="A32" s="23" t="s">
        <v>43</v>
      </c>
      <c r="B32" s="26">
        <v>197</v>
      </c>
      <c r="C32" s="26">
        <v>117</v>
      </c>
      <c r="D32" s="13">
        <f t="shared" si="1"/>
        <v>59.390862944162436</v>
      </c>
    </row>
    <row r="33" spans="1:4" ht="31.5">
      <c r="A33" s="23" t="s">
        <v>7</v>
      </c>
      <c r="B33" s="18">
        <f>B34+B35</f>
        <v>515</v>
      </c>
      <c r="C33" s="18">
        <f>C34+C35</f>
        <v>333</v>
      </c>
      <c r="D33" s="13">
        <f t="shared" si="1"/>
        <v>64.66019417475728</v>
      </c>
    </row>
    <row r="34" spans="1:4" ht="15.75">
      <c r="A34" s="27" t="s">
        <v>44</v>
      </c>
      <c r="B34" s="24">
        <v>465</v>
      </c>
      <c r="C34" s="24">
        <v>333</v>
      </c>
      <c r="D34" s="13">
        <f t="shared" si="1"/>
        <v>71.61290322580646</v>
      </c>
    </row>
    <row r="35" spans="1:4" ht="31.5">
      <c r="A35" s="27" t="s">
        <v>45</v>
      </c>
      <c r="B35" s="24">
        <v>50</v>
      </c>
      <c r="C35" s="24">
        <v>0</v>
      </c>
      <c r="D35" s="13">
        <f t="shared" si="1"/>
        <v>0</v>
      </c>
    </row>
    <row r="36" spans="1:4" ht="15.75">
      <c r="A36" s="27" t="s">
        <v>8</v>
      </c>
      <c r="B36" s="28">
        <f>B37+B38+B39+B40</f>
        <v>16582</v>
      </c>
      <c r="C36" s="28">
        <f>C37+C38+C39+C40</f>
        <v>10094</v>
      </c>
      <c r="D36" s="13">
        <f t="shared" si="1"/>
        <v>60.87323603907851</v>
      </c>
    </row>
    <row r="37" spans="1:4" ht="15.75">
      <c r="A37" s="27" t="s">
        <v>46</v>
      </c>
      <c r="B37" s="28">
        <v>104</v>
      </c>
      <c r="C37" s="28">
        <v>70</v>
      </c>
      <c r="D37" s="13">
        <f t="shared" si="1"/>
        <v>67.3076923076923</v>
      </c>
    </row>
    <row r="38" spans="1:4" ht="15.75">
      <c r="A38" s="27" t="s">
        <v>47</v>
      </c>
      <c r="B38" s="28">
        <v>3296</v>
      </c>
      <c r="C38" s="28">
        <v>2233</v>
      </c>
      <c r="D38" s="13">
        <f t="shared" si="1"/>
        <v>67.74878640776699</v>
      </c>
    </row>
    <row r="39" spans="1:4" ht="15.75">
      <c r="A39" s="27" t="s">
        <v>48</v>
      </c>
      <c r="B39" s="28">
        <v>12947</v>
      </c>
      <c r="C39" s="28">
        <v>7778</v>
      </c>
      <c r="D39" s="13">
        <f t="shared" si="1"/>
        <v>60.07569321078242</v>
      </c>
    </row>
    <row r="40" spans="1:4" ht="15.75">
      <c r="A40" s="27" t="s">
        <v>49</v>
      </c>
      <c r="B40" s="28">
        <v>235</v>
      </c>
      <c r="C40" s="28">
        <v>13</v>
      </c>
      <c r="D40" s="13">
        <f t="shared" si="1"/>
        <v>5.531914893617021</v>
      </c>
    </row>
    <row r="41" spans="1:4" ht="15.75">
      <c r="A41" s="27" t="s">
        <v>9</v>
      </c>
      <c r="B41" s="28">
        <f>B42+B43+B44</f>
        <v>7272</v>
      </c>
      <c r="C41" s="28">
        <f>C42+C43+C44</f>
        <v>5360</v>
      </c>
      <c r="D41" s="13">
        <f t="shared" si="1"/>
        <v>73.7073707370737</v>
      </c>
    </row>
    <row r="42" spans="1:4" ht="15.75">
      <c r="A42" s="27" t="s">
        <v>50</v>
      </c>
      <c r="B42" s="28">
        <v>2126</v>
      </c>
      <c r="C42" s="28">
        <v>1619</v>
      </c>
      <c r="D42" s="13">
        <f t="shared" si="1"/>
        <v>76.15239887111947</v>
      </c>
    </row>
    <row r="43" spans="1:4" ht="15.75">
      <c r="A43" s="27" t="s">
        <v>51</v>
      </c>
      <c r="B43" s="28">
        <v>2133</v>
      </c>
      <c r="C43" s="28">
        <v>1604</v>
      </c>
      <c r="D43" s="13">
        <f t="shared" si="1"/>
        <v>75.19924988279418</v>
      </c>
    </row>
    <row r="44" spans="1:4" ht="15.75">
      <c r="A44" s="27" t="s">
        <v>52</v>
      </c>
      <c r="B44" s="28">
        <v>3013</v>
      </c>
      <c r="C44" s="28">
        <v>2137</v>
      </c>
      <c r="D44" s="13">
        <f t="shared" si="1"/>
        <v>70.9259873879854</v>
      </c>
    </row>
    <row r="45" spans="1:4" ht="15.75">
      <c r="A45" s="27" t="s">
        <v>30</v>
      </c>
      <c r="B45" s="28">
        <f>B46</f>
        <v>18636</v>
      </c>
      <c r="C45" s="28">
        <f>C46</f>
        <v>13665</v>
      </c>
      <c r="D45" s="13">
        <f t="shared" si="1"/>
        <v>73.32582099162912</v>
      </c>
    </row>
    <row r="46" spans="1:4" ht="15.75">
      <c r="A46" s="27" t="s">
        <v>53</v>
      </c>
      <c r="B46" s="28">
        <v>18636</v>
      </c>
      <c r="C46" s="28">
        <v>13665</v>
      </c>
      <c r="D46" s="13">
        <f t="shared" si="1"/>
        <v>73.32582099162912</v>
      </c>
    </row>
    <row r="47" spans="1:4" ht="15.75">
      <c r="A47" s="27" t="s">
        <v>10</v>
      </c>
      <c r="B47" s="28">
        <f>B48</f>
        <v>1033</v>
      </c>
      <c r="C47" s="28">
        <f>C48</f>
        <v>277</v>
      </c>
      <c r="D47" s="13">
        <f t="shared" si="1"/>
        <v>26.815101645692156</v>
      </c>
    </row>
    <row r="48" spans="1:4" ht="15.75">
      <c r="A48" s="27" t="s">
        <v>54</v>
      </c>
      <c r="B48" s="28">
        <v>1033</v>
      </c>
      <c r="C48" s="28">
        <v>277</v>
      </c>
      <c r="D48" s="13">
        <f t="shared" si="1"/>
        <v>26.815101645692156</v>
      </c>
    </row>
    <row r="49" spans="1:4" ht="15.75">
      <c r="A49" s="27" t="s">
        <v>19</v>
      </c>
      <c r="B49" s="28">
        <f>B50+B51</f>
        <v>673</v>
      </c>
      <c r="C49" s="28">
        <f>C50+C51</f>
        <v>221</v>
      </c>
      <c r="D49" s="13">
        <f t="shared" si="1"/>
        <v>32.838038632986624</v>
      </c>
    </row>
    <row r="50" spans="1:4" ht="15.75">
      <c r="A50" s="27" t="s">
        <v>55</v>
      </c>
      <c r="B50" s="28">
        <v>33</v>
      </c>
      <c r="C50" s="28">
        <v>33</v>
      </c>
      <c r="D50" s="13">
        <f t="shared" si="1"/>
        <v>100</v>
      </c>
    </row>
    <row r="51" spans="1:4" ht="15.75">
      <c r="A51" s="27" t="s">
        <v>56</v>
      </c>
      <c r="B51" s="28">
        <v>640</v>
      </c>
      <c r="C51" s="28">
        <v>188</v>
      </c>
      <c r="D51" s="13">
        <f t="shared" si="1"/>
        <v>29.375</v>
      </c>
    </row>
    <row r="52" spans="1:4" ht="15.75">
      <c r="A52" s="27" t="s">
        <v>35</v>
      </c>
      <c r="B52" s="28">
        <f>B53</f>
        <v>292</v>
      </c>
      <c r="C52" s="28">
        <f>C53</f>
        <v>245</v>
      </c>
      <c r="D52" s="13">
        <f t="shared" si="1"/>
        <v>83.9041095890411</v>
      </c>
    </row>
    <row r="53" spans="1:4" ht="15.75">
      <c r="A53" s="27" t="s">
        <v>57</v>
      </c>
      <c r="B53" s="28">
        <v>292</v>
      </c>
      <c r="C53" s="28">
        <v>245</v>
      </c>
      <c r="D53" s="13">
        <f t="shared" si="1"/>
        <v>83.9041095890411</v>
      </c>
    </row>
    <row r="54" spans="1:4" ht="15.75">
      <c r="A54" s="29" t="s">
        <v>23</v>
      </c>
      <c r="B54" s="30">
        <f>B57+B55</f>
        <v>3575</v>
      </c>
      <c r="C54" s="30">
        <f>C57+C55</f>
        <v>-2869</v>
      </c>
      <c r="D54" s="13"/>
    </row>
    <row r="55" spans="1:4" ht="31.5">
      <c r="A55" s="10" t="s">
        <v>24</v>
      </c>
      <c r="B55" s="18">
        <f>B56</f>
        <v>80</v>
      </c>
      <c r="C55" s="18">
        <f>C56</f>
        <v>0</v>
      </c>
      <c r="D55" s="13">
        <f t="shared" si="1"/>
        <v>0</v>
      </c>
    </row>
    <row r="56" spans="1:4" ht="31.5">
      <c r="A56" s="11" t="s">
        <v>28</v>
      </c>
      <c r="B56" s="18">
        <v>80</v>
      </c>
      <c r="C56" s="18">
        <v>0</v>
      </c>
      <c r="D56" s="13">
        <f t="shared" si="1"/>
        <v>0</v>
      </c>
    </row>
    <row r="57" spans="1:3" ht="31.5">
      <c r="A57" s="11" t="s">
        <v>2</v>
      </c>
      <c r="B57" s="18">
        <f>B22-B6-B56</f>
        <v>3495</v>
      </c>
      <c r="C57" s="18">
        <f>C22-C6-C56</f>
        <v>-2869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2017-10-20T03:28:46Z</dcterms:modified>
  <cp:category/>
  <cp:version/>
  <cp:contentType/>
  <cp:contentStatus/>
</cp:coreProperties>
</file>